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<sst xmlns="http://schemas.openxmlformats.org/spreadsheetml/2006/main" count="339" uniqueCount="111">
  <si>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</si>
  <si>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</si>
  <si>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</si>
  <si>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</si>
  <si>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</si>
  <si>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</si>
  <si>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</si>
  <si>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</si>
  <si>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</si>
  <si>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</si>
  <si>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</si>
  <si>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</si>
  <si>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</si>
  <si>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</si>
  <si>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</si>
  <si>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</si>
  <si>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</si>
  <si>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</si>
  <si>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</si>
  <si>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</si>
  <si>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</si>
  <si>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</si>
  <si>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</si>
  <si>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</si>
  <si>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</si>
  <si>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</si>
  <si>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</si>
  <si>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</si>
  <si>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</si>
  <si>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</si>
  <si>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</si>
  <si>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</si>
  <si>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</si>
  <si>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</si>
  <si>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</si>
  <si>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</si>
  <si>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</si>
  <si>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</si>
  <si>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</si>
  <si>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</si>
  <si>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</si>
  <si>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</si>
  <si>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</si>
  <si>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</si>
  <si>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</si>
  <si>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</si>
  <si>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</si>
  <si>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</si>
  <si>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</si>
  <si>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</si>
  <si>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</si>
  <si>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</si>
  <si>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</si>
  <si>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</si>
  <si>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</si>
  <si>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</si>
  <si>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</si>
  <si>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</si>
  <si>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</si>
  <si>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</si>
  <si>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</si>
  <si>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</si>
  <si>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</si>
  <si>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</si>
  <si>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</si>
  <si>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</si>
  <si>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</si>
  <si>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</si>
  <si>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</si>
  <si>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</si>
  <si>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</si>
  <si>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</si>
  <si>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</si>
  <si>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</si>
  <si>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</si>
  <si>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</si>
  <si>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</si>
  <si>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</si>
  <si>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</si>
  <si>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</si>
  <si>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</si>
  <si>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</si>
  <si>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</si>
  <si>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</si>
  <si>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</si>
  <si>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</si>
  <si>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</si>
  <si>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</si>
  <si>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</si>
  <si>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</si>
  <si>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</si>
  <si>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</si>
  <si>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</si>
  <si>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</si>
  <si>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</si>
  <si>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</si>
  <si>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</si>
  <si>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</si>
  <si>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</si>
  <si>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</si>
  <si>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</si>
  <si>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</si>
  <si>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</si>
  <si>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</si>
  <si>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</si>
  <si>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план на січень-вересень  2014р.</t>
  </si>
  <si>
    <t>станом на 03.09.2014 р.</t>
  </si>
  <si>
    <r>
      <t xml:space="preserve">станом на 03.09.2014р.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</si>
  <si>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03.09.2014р.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</si>
  <si>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03.09.2014</t>
    </r>
    <r>
      <rPr>
        <sz val="10"/>
        <rFont val="Times New Roman"/>
        <family val="1"/>
      </rPr>
      <t xml:space="preserve"> (тис.грн.)</t>
    </r>
  </si>
  <si>
    <t>Зміни до розпису станом на 03.09.2014р.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</si>
</sst>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5388071"/>
        <c:axId val="5839456"/>
      </c:lineChart>
      <c:catAx>
        <c:axId val="453880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9456"/>
        <c:crosses val="autoZero"/>
        <c:auto val="0"/>
        <c:lblOffset val="100"/>
        <c:tickLblSkip val="1"/>
        <c:noMultiLvlLbl val="0"/>
      </c:catAx>
      <c:valAx>
        <c:axId val="5839456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38807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03.09.2014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3994417"/>
        <c:axId val="16187706"/>
      </c:bar3DChart>
      <c:catAx>
        <c:axId val="539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6187706"/>
        <c:crosses val="autoZero"/>
        <c:auto val="1"/>
        <c:lblOffset val="100"/>
        <c:tickLblSkip val="1"/>
        <c:noMultiLvlLbl val="0"/>
      </c:catAx>
      <c:valAx>
        <c:axId val="16187706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94417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1471627"/>
        <c:axId val="36135780"/>
      </c:barChart>
      <c:catAx>
        <c:axId val="11471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35780"/>
        <c:crosses val="autoZero"/>
        <c:auto val="1"/>
        <c:lblOffset val="100"/>
        <c:tickLblSkip val="1"/>
        <c:noMultiLvlLbl val="0"/>
      </c:catAx>
      <c:valAx>
        <c:axId val="36135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71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6786565"/>
        <c:axId val="41317038"/>
      </c:barChart>
      <c:catAx>
        <c:axId val="567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17038"/>
        <c:crosses val="autoZero"/>
        <c:auto val="1"/>
        <c:lblOffset val="100"/>
        <c:tickLblSkip val="1"/>
        <c:noMultiLvlLbl val="0"/>
      </c:catAx>
      <c:valAx>
        <c:axId val="41317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86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6309023"/>
        <c:axId val="58345752"/>
      </c:barChart>
      <c:catAx>
        <c:axId val="36309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5752"/>
        <c:crosses val="autoZero"/>
        <c:auto val="1"/>
        <c:lblOffset val="100"/>
        <c:tickLblSkip val="1"/>
        <c:noMultiLvlLbl val="0"/>
      </c:catAx>
      <c:valAx>
        <c:axId val="58345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9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2555105"/>
        <c:axId val="3233898"/>
      </c:lineChart>
      <c:catAx>
        <c:axId val="525551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3898"/>
        <c:crosses val="autoZero"/>
        <c:auto val="0"/>
        <c:lblOffset val="100"/>
        <c:tickLblSkip val="1"/>
        <c:noMultiLvlLbl val="0"/>
      </c:catAx>
      <c:valAx>
        <c:axId val="323389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5551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9105083"/>
        <c:axId val="60619156"/>
      </c:lineChart>
      <c:catAx>
        <c:axId val="291050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19156"/>
        <c:crosses val="autoZero"/>
        <c:auto val="0"/>
        <c:lblOffset val="100"/>
        <c:tickLblSkip val="1"/>
        <c:noMultiLvlLbl val="0"/>
      </c:catAx>
      <c:valAx>
        <c:axId val="6061915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1050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8701493"/>
        <c:axId val="11204574"/>
      </c:lineChart>
      <c:catAx>
        <c:axId val="87014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04574"/>
        <c:crosses val="autoZero"/>
        <c:auto val="0"/>
        <c:lblOffset val="100"/>
        <c:tickLblSkip val="1"/>
        <c:noMultiLvlLbl val="0"/>
      </c:catAx>
      <c:valAx>
        <c:axId val="1120457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7014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3732303"/>
        <c:axId val="35155272"/>
      </c:lineChart>
      <c:catAx>
        <c:axId val="337323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55272"/>
        <c:crosses val="autoZero"/>
        <c:auto val="0"/>
        <c:lblOffset val="100"/>
        <c:tickLblSkip val="1"/>
        <c:noMultiLvlLbl val="0"/>
      </c:catAx>
      <c:valAx>
        <c:axId val="3515527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7323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7961993"/>
        <c:axId val="29004754"/>
      </c:lineChart>
      <c:catAx>
        <c:axId val="479619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04754"/>
        <c:crosses val="autoZero"/>
        <c:auto val="0"/>
        <c:lblOffset val="100"/>
        <c:tickLblSkip val="1"/>
        <c:noMultiLvlLbl val="0"/>
      </c:catAx>
      <c:valAx>
        <c:axId val="29004754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9619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9716195"/>
        <c:axId val="574844"/>
      </c:lineChart>
      <c:catAx>
        <c:axId val="597161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844"/>
        <c:crosses val="autoZero"/>
        <c:auto val="0"/>
        <c:lblOffset val="100"/>
        <c:tickLblSkip val="1"/>
        <c:noMultiLvlLbl val="0"/>
      </c:catAx>
      <c:valAx>
        <c:axId val="57484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7161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173597"/>
        <c:axId val="46562374"/>
      </c:lineChart>
      <c:catAx>
        <c:axId val="51735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62374"/>
        <c:crosses val="autoZero"/>
        <c:auto val="0"/>
        <c:lblOffset val="100"/>
        <c:tickLblSkip val="1"/>
        <c:noMultiLvlLbl val="0"/>
      </c:catAx>
      <c:valAx>
        <c:axId val="4656237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7359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вересень!$J$4:$J$4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вересень!$K$4:$K$25</c:f>
              <c:numCache/>
            </c:numRef>
          </c:val>
          <c:smooth val="1"/>
        </c:ser>
        <c:marker val="1"/>
        <c:axId val="16408183"/>
        <c:axId val="13455920"/>
      </c:lineChart>
      <c:catAx>
        <c:axId val="164081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55920"/>
        <c:crosses val="autoZero"/>
        <c:auto val="0"/>
        <c:lblOffset val="100"/>
        <c:tickLblSkip val="1"/>
        <c:noMultiLvlLbl val="0"/>
      </c:catAx>
      <c:valAx>
        <c:axId val="13455920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4081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363 563,0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319 076,9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-39 415,1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вересень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40 928,9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-44 486,1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4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5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6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3" sqref="E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108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109</v>
      </c>
      <c r="P28" s="143"/>
    </row>
    <row r="29" spans="1:16" ht="45">
      <c r="A29" s="135"/>
      <c r="B29" s="72" t="s">
        <v>105</v>
      </c>
      <c r="C29" s="28" t="s">
        <v>26</v>
      </c>
      <c r="D29" s="72" t="str">
        <f>B29</f>
        <v>план на січень-вересень  2014р.</v>
      </c>
      <c r="E29" s="28" t="str">
        <f>C29</f>
        <v>факт</v>
      </c>
      <c r="F29" s="71" t="str">
        <f>B29</f>
        <v>план на січень-вересень  2014р.</v>
      </c>
      <c r="G29" s="95" t="str">
        <f>C29</f>
        <v>факт</v>
      </c>
      <c r="H29" s="72" t="str">
        <f>B29</f>
        <v>план на січень-вересень  2014р.</v>
      </c>
      <c r="I29" s="28" t="str">
        <f>C29</f>
        <v>факт</v>
      </c>
      <c r="J29" s="71" t="str">
        <f>B29</f>
        <v>план на січень-вересень  2014р.</v>
      </c>
      <c r="K29" s="95" t="str">
        <f>C29</f>
        <v>факт</v>
      </c>
      <c r="L29" s="67" t="str">
        <f>D29</f>
        <v>план на січень-вересень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вересень!O38</f>
        <v>0</v>
      </c>
      <c r="B30" s="73">
        <v>187.5</v>
      </c>
      <c r="C30" s="73">
        <v>289.7</v>
      </c>
      <c r="D30" s="74">
        <v>12928.3</v>
      </c>
      <c r="E30" s="74">
        <v>2291.79</v>
      </c>
      <c r="F30" s="75">
        <v>1723</v>
      </c>
      <c r="G30" s="76">
        <v>1754.71</v>
      </c>
      <c r="H30" s="76">
        <v>52512.6</v>
      </c>
      <c r="I30" s="76">
        <v>56230.32</v>
      </c>
      <c r="J30" s="76">
        <v>1431.22</v>
      </c>
      <c r="K30" s="96">
        <v>864.62</v>
      </c>
      <c r="L30" s="97">
        <v>68782.62</v>
      </c>
      <c r="M30" s="77">
        <v>61431.14</v>
      </c>
      <c r="N30" s="78">
        <v>-7351.48</v>
      </c>
      <c r="O30" s="144">
        <v>127201.94976999999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113372.09181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13829.857960000001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287459.5</v>
      </c>
      <c r="C47" s="40">
        <v>251574.64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57702.1</v>
      </c>
      <c r="C48" s="18">
        <v>54479.17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1056.6</v>
      </c>
      <c r="C49" s="17">
        <v>72.71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794.5</v>
      </c>
      <c r="C50" s="6">
        <v>689.64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5113.5</v>
      </c>
      <c r="C51" s="17">
        <v>4307.41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5256.5</v>
      </c>
      <c r="C52" s="17">
        <v>4735.68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1936.4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3780.2999999999447</v>
      </c>
      <c r="C54" s="17">
        <v>1281.2699999999145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363563</v>
      </c>
      <c r="C55" s="12">
        <v>319076.92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98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99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0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0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0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0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0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0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0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1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13829.857960000001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41852</v>
      </c>
      <c r="O32" s="106">
        <f>'[1]липень'!$D$143</f>
        <v>120856.76109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41852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99</v>
      </c>
      <c r="O1" s="111"/>
      <c r="P1" s="111"/>
      <c r="Q1" s="111"/>
      <c r="R1" s="111"/>
      <c r="S1" s="112"/>
    </row>
    <row r="2" spans="1:19" ht="16.5" thickBot="1">
      <c r="A2" s="113" t="s">
        <v>100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41883</v>
      </c>
      <c r="O29" s="106">
        <f>'[1]серпень'!$D$143</f>
        <v>127799.14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41883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3" sqref="Q33:Q36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103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104</v>
      </c>
      <c r="O1" s="111"/>
      <c r="P1" s="111"/>
      <c r="Q1" s="111"/>
      <c r="R1" s="111"/>
      <c r="S1" s="112"/>
    </row>
    <row r="2" spans="1:19" ht="16.5" thickBot="1">
      <c r="A2" s="113" t="s">
        <v>106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107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0.9199999999999626</v>
      </c>
      <c r="J4" s="42">
        <v>693.4</v>
      </c>
      <c r="K4" s="42">
        <v>690</v>
      </c>
      <c r="L4" s="4">
        <f aca="true" t="shared" si="1" ref="L4:L26">J4/K4</f>
        <v>1.0049275362318841</v>
      </c>
      <c r="M4" s="2">
        <f>AVERAGE(J4:J5)</f>
        <v>756.9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756.9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/>
      <c r="C6" s="80"/>
      <c r="D6" s="3"/>
      <c r="E6" s="3"/>
      <c r="F6" s="3"/>
      <c r="G6" s="3"/>
      <c r="H6" s="3"/>
      <c r="I6" s="42">
        <f t="shared" si="0"/>
        <v>0</v>
      </c>
      <c r="J6" s="42"/>
      <c r="K6" s="42">
        <v>950</v>
      </c>
      <c r="L6" s="4">
        <f t="shared" si="1"/>
        <v>0</v>
      </c>
      <c r="M6" s="2">
        <v>756.9</v>
      </c>
      <c r="N6" s="50"/>
      <c r="O6" s="51"/>
      <c r="P6" s="52"/>
      <c r="Q6" s="52"/>
      <c r="R6" s="86"/>
      <c r="S6" s="35">
        <f t="shared" si="2"/>
        <v>0</v>
      </c>
    </row>
    <row r="7" spans="1:19" ht="12.75">
      <c r="A7" s="13">
        <v>41886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1500</v>
      </c>
      <c r="L7" s="4">
        <f t="shared" si="1"/>
        <v>0</v>
      </c>
      <c r="M7" s="2">
        <v>756.9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41887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3300</v>
      </c>
      <c r="L8" s="4">
        <f t="shared" si="1"/>
        <v>0</v>
      </c>
      <c r="M8" s="2">
        <v>756.9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41890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756.9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41891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756.9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41892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1000</v>
      </c>
      <c r="L11" s="4">
        <f t="shared" si="1"/>
        <v>0</v>
      </c>
      <c r="M11" s="2">
        <v>756.9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41893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1200</v>
      </c>
      <c r="L12" s="4">
        <f t="shared" si="1"/>
        <v>0</v>
      </c>
      <c r="M12" s="2">
        <v>756.9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41894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1350</v>
      </c>
      <c r="L13" s="4">
        <f t="shared" si="1"/>
        <v>0</v>
      </c>
      <c r="M13" s="2">
        <v>756.9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41897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3100</v>
      </c>
      <c r="L14" s="4">
        <f t="shared" si="1"/>
        <v>0</v>
      </c>
      <c r="M14" s="2">
        <v>756.9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41898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1800</v>
      </c>
      <c r="L15" s="4">
        <f t="shared" si="1"/>
        <v>0</v>
      </c>
      <c r="M15" s="2">
        <v>756.9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41899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756.9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41900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1450</v>
      </c>
      <c r="L17" s="4">
        <f t="shared" si="1"/>
        <v>0</v>
      </c>
      <c r="M17" s="2">
        <v>756.9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41901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2600</v>
      </c>
      <c r="L18" s="4">
        <f t="shared" si="1"/>
        <v>0</v>
      </c>
      <c r="M18" s="2">
        <v>756.9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41904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756.9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41905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756.9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41906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1300</v>
      </c>
      <c r="L21" s="4">
        <f t="shared" si="1"/>
        <v>0</v>
      </c>
      <c r="M21" s="2">
        <v>756.9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41907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1100</v>
      </c>
      <c r="L22" s="4">
        <f t="shared" si="1"/>
        <v>0</v>
      </c>
      <c r="M22" s="2">
        <v>756.9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41908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1200</v>
      </c>
      <c r="L23" s="4">
        <f t="shared" si="1"/>
        <v>0</v>
      </c>
      <c r="M23" s="2">
        <v>756.9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41911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2800</v>
      </c>
      <c r="L24" s="4">
        <f t="shared" si="1"/>
        <v>0</v>
      </c>
      <c r="M24" s="2">
        <v>756.9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13">
        <v>41912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4258.9</v>
      </c>
      <c r="L25" s="4">
        <f t="shared" si="1"/>
        <v>0</v>
      </c>
      <c r="M25" s="2">
        <v>756.9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39" t="s">
        <v>33</v>
      </c>
      <c r="B26" s="43">
        <f aca="true" t="shared" si="3" ref="B26:K26">SUM(B4:B25)</f>
        <v>1296.23</v>
      </c>
      <c r="C26" s="43">
        <f t="shared" si="3"/>
        <v>186.36</v>
      </c>
      <c r="D26" s="43">
        <f t="shared" si="3"/>
        <v>0</v>
      </c>
      <c r="E26" s="14">
        <f t="shared" si="3"/>
        <v>4</v>
      </c>
      <c r="F26" s="14">
        <f t="shared" si="3"/>
        <v>20.09</v>
      </c>
      <c r="G26" s="14">
        <f t="shared" si="3"/>
        <v>0</v>
      </c>
      <c r="H26" s="14">
        <f t="shared" si="3"/>
        <v>5.4</v>
      </c>
      <c r="I26" s="43">
        <f t="shared" si="3"/>
        <v>1.7199999999999371</v>
      </c>
      <c r="J26" s="43">
        <f t="shared" si="3"/>
        <v>1513.8</v>
      </c>
      <c r="K26" s="43">
        <f t="shared" si="3"/>
        <v>39078.9</v>
      </c>
      <c r="L26" s="15">
        <f t="shared" si="1"/>
        <v>0.03873701665092927</v>
      </c>
      <c r="M26" s="2"/>
      <c r="N26" s="93">
        <f>SUM(N4:N25)</f>
        <v>0</v>
      </c>
      <c r="O26" s="93">
        <f>SUM(O4:O25)</f>
        <v>0</v>
      </c>
      <c r="P26" s="93">
        <f>SUM(P4:P25)</f>
        <v>115.69999999999999</v>
      </c>
      <c r="Q26" s="93">
        <f>SUM(Q4:Q25)</f>
        <v>0</v>
      </c>
      <c r="R26" s="93">
        <f>SUM(R4:R25)</f>
        <v>0.9</v>
      </c>
      <c r="S26" s="93">
        <f>N26+O26+Q26+P26+R26</f>
        <v>116.6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1" t="s">
        <v>41</v>
      </c>
      <c r="O29" s="121"/>
      <c r="P29" s="121"/>
      <c r="Q29" s="12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2" t="s">
        <v>34</v>
      </c>
      <c r="O30" s="122"/>
      <c r="P30" s="122"/>
      <c r="Q30" s="122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9">
        <v>41885</v>
      </c>
      <c r="O31" s="106">
        <v>127201.94976999999</v>
      </c>
      <c r="P31" s="106"/>
      <c r="Q31" s="106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0"/>
      <c r="O32" s="106"/>
      <c r="P32" s="106"/>
      <c r="Q32" s="106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v>113372.09181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3" t="s">
        <v>56</v>
      </c>
      <c r="P34" s="124"/>
      <c r="Q34" s="61"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5" t="s">
        <v>57</v>
      </c>
      <c r="P35" s="125"/>
      <c r="Q35" s="83">
        <v>13829.857960000001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6" t="s">
        <v>60</v>
      </c>
      <c r="P36" s="127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1" t="s">
        <v>35</v>
      </c>
      <c r="O39" s="121"/>
      <c r="P39" s="121"/>
      <c r="Q39" s="121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36</v>
      </c>
      <c r="O40" s="129"/>
      <c r="P40" s="129"/>
      <c r="Q40" s="129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9">
        <v>41885</v>
      </c>
      <c r="O41" s="128">
        <v>0</v>
      </c>
      <c r="P41" s="128"/>
      <c r="Q41" s="128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0"/>
      <c r="O42" s="128"/>
      <c r="P42" s="128"/>
      <c r="Q42" s="128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2014-09-03T07:18:32Z</dcterms:modified>
  <cp:category/>
  <cp:version/>
  <cp:contentType/>
  <cp:contentStatus/>
</cp:coreProperties>
</file>